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1"/>
  </bookViews>
  <sheets>
    <sheet name="ADSP" sheetId="1" r:id="rId1"/>
    <sheet name="Ancona" sheetId="2" r:id="rId2"/>
    <sheet name="Ortona" sheetId="3" r:id="rId3"/>
    <sheet name="Pesaro" sheetId="4" r:id="rId4"/>
  </sheets>
  <definedNames/>
  <calcPr fullCalcOnLoad="1"/>
</workbook>
</file>

<file path=xl/sharedStrings.xml><?xml version="1.0" encoding="utf-8"?>
<sst xmlns="http://schemas.openxmlformats.org/spreadsheetml/2006/main" count="260" uniqueCount="66">
  <si>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</si>
  <si>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</si>
  <si>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</si>
  <si>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</si>
  <si>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</si>
  <si>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</si>
  <si>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</si>
  <si>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</si>
  <si>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</si>
  <si>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</si>
  <si>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</si>
  <si>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</si>
  <si>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</si>
  <si>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</si>
  <si>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</si>
  <si>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</si>
  <si>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</si>
  <si>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</si>
  <si>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</si>
  <si>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</si>
  <si>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</si>
  <si>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</si>
  <si>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</si>
  <si>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</si>
  <si>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</si>
  <si>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</si>
  <si>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</si>
  <si>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</si>
  <si>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</si>
  <si>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</si>
  <si>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</si>
  <si>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</si>
  <si>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</si>
  <si>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</si>
  <si>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</si>
  <si>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</si>
  <si>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</si>
  <si>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</si>
  <si>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</si>
  <si>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</si>
  <si>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</si>
  <si>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</si>
  <si>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</si>
  <si>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</si>
  <si>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</si>
  <si>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</si>
  <si>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</si>
  <si>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</si>
  <si>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</si>
  <si>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</si>
  <si>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</si>
  <si>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</si>
  <si>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</si>
  <si>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</si>
  <si>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</si>
  <si>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</si>
  <si>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</si>
  <si>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</si>
  <si>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</si>
  <si>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</si>
  <si>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DI</t>
  </si>
  <si>
    <t>Porto di</t>
  </si>
  <si>
    <t>Anno 2021</t>
  </si>
  <si>
    <t>Porto di Ancona</t>
  </si>
  <si>
    <t>Porto di Ortona</t>
  </si>
  <si>
    <t>Porto di Pesaro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</si>
</sst>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2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2" fillId="0" borderId="37" xfId="0" applyNumberFormat="1" applyFont="1" applyFill="1" applyBorder="1" applyAlignment="1">
      <alignment/>
    </xf>
    <xf numFmtId="3" fontId="0" fillId="0" borderId="75" xfId="0" applyNumberFormat="1" applyBorder="1" applyAlignment="1">
      <alignment/>
    </xf>
    <xf numFmtId="0" fontId="0" fillId="0" borderId="76" xfId="0" applyBorder="1" applyAlignment="1">
      <alignment vertical="center"/>
    </xf>
    <xf numFmtId="3" fontId="0" fillId="0" borderId="7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0" fillId="0" borderId="78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>
      <c r="A2" s="123" t="s">
        <v>60</v>
      </c>
      <c r="B2" s="123"/>
      <c r="C2" s="123"/>
      <c r="D2" s="103"/>
      <c r="E2" s="104" t="s">
        <v>62</v>
      </c>
    </row>
    <row r="3" spans="1:6" ht="24" thickBot="1">
      <c r="A3" s="102" t="s">
        <v>61</v>
      </c>
      <c r="B3" s="102"/>
      <c r="C3" s="102"/>
      <c r="D3" s="103"/>
      <c r="E3" s="104"/>
      <c r="F3" s="105"/>
    </row>
    <row r="4" spans="1:5" ht="26.25" thickTop="1">
      <c r="A4" s="71"/>
      <c r="B4" s="75" t="s">
        <v>0</v>
      </c>
      <c r="C4" s="113"/>
      <c r="D4" s="1" t="s">
        <v>1</v>
      </c>
      <c r="E4" s="3"/>
    </row>
    <row r="5" spans="1:9" ht="18" customHeight="1" thickBot="1">
      <c r="A5" s="72"/>
      <c r="B5" s="76"/>
      <c r="C5" s="4" t="s">
        <v>2</v>
      </c>
      <c r="D5" s="4" t="s">
        <v>3</v>
      </c>
      <c r="E5" s="5" t="s">
        <v>4</v>
      </c>
      <c r="I5" s="105"/>
    </row>
    <row r="6" spans="1:16" ht="15">
      <c r="A6" s="70" t="s">
        <v>5</v>
      </c>
      <c r="B6" s="77" t="s">
        <v>6</v>
      </c>
      <c r="C6" s="38">
        <f>C7+C8+C9+C10</f>
        <v>4122101</v>
      </c>
      <c r="D6" s="38">
        <f>D7+D8+D9+D10</f>
        <v>3432332</v>
      </c>
      <c r="E6" s="37">
        <f>E7+E8+E9+E10</f>
        <v>689769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2684780</v>
      </c>
      <c r="D7" s="106">
        <f>+Ancona!D7+Ortona!D7+Pesaro!E7</f>
        <v>2684780</v>
      </c>
      <c r="E7" s="114">
        <f>+Ancona!E7+Ortona!E7+Pesaro!F7</f>
        <v>0</v>
      </c>
      <c r="H7" s="105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4">
        <f>+D8+E8</f>
        <v>1437321</v>
      </c>
      <c r="D8" s="107">
        <f>+Ancona!D8+Ortona!D8+Pesaro!E8</f>
        <v>747552</v>
      </c>
      <c r="E8" s="115">
        <f>+Ancona!E8+Ortona!E8+Pesaro!F8</f>
        <v>689769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>
        <f>+D9+E9</f>
        <v>0</v>
      </c>
      <c r="D9" s="107">
        <f>+Ancona!D9+Ortona!D9+Pesaro!E9</f>
        <v>0</v>
      </c>
      <c r="E9" s="115">
        <f>+Ancona!E9+Ortona!E9+Pesaro!F9</f>
        <v>0</v>
      </c>
    </row>
    <row r="10" spans="1:27" ht="18.75" customHeight="1" thickBot="1">
      <c r="A10" s="56" t="s">
        <v>10</v>
      </c>
      <c r="B10" s="69" t="s">
        <v>54</v>
      </c>
      <c r="C10" s="49">
        <f>+D10+E10</f>
        <v>0</v>
      </c>
      <c r="D10" s="112">
        <f>+Ancona!D10+Ortona!D10+Pesaro!E10</f>
        <v>0</v>
      </c>
      <c r="E10" s="116">
        <f>+Ancona!E10+Ortona!E10+Pesaro!F10</f>
        <v>0</v>
      </c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93" t="s">
        <v>12</v>
      </c>
      <c r="C11" s="25">
        <f>C12+C13+C14+C15+C16+C17</f>
        <v>1007168</v>
      </c>
      <c r="D11" s="25">
        <f>D12+D13+D14+D15+D16+D17</f>
        <v>920691</v>
      </c>
      <c r="E11" s="32">
        <f>E12+E13+E14+E15+E16+E17</f>
        <v>86477</v>
      </c>
    </row>
    <row r="12" spans="1:5" ht="18.75" customHeight="1">
      <c r="A12" s="52" t="s">
        <v>13</v>
      </c>
      <c r="B12" s="39" t="s">
        <v>45</v>
      </c>
      <c r="C12" s="41">
        <f aca="true" t="shared" si="0" ref="C12:C17">+D12+E12</f>
        <v>48536</v>
      </c>
      <c r="D12" s="106">
        <f>+Ancona!D12+Ortona!D12+Pesaro!D12</f>
        <v>48535</v>
      </c>
      <c r="E12" s="114">
        <f>+Ancona!E12+Ortona!E12+Pesaro!E12</f>
        <v>1</v>
      </c>
    </row>
    <row r="13" spans="1:5" ht="18.75" customHeight="1">
      <c r="A13" s="53" t="s">
        <v>14</v>
      </c>
      <c r="B13" s="43" t="s">
        <v>46</v>
      </c>
      <c r="C13" s="45">
        <f t="shared" si="0"/>
        <v>25023</v>
      </c>
      <c r="D13" s="107">
        <f>+Ancona!D13+Ortona!D13+Pesaro!D13</f>
        <v>22609</v>
      </c>
      <c r="E13" s="115">
        <f>+Ancona!E13+Ortona!E13+Pesaro!E13</f>
        <v>2414</v>
      </c>
    </row>
    <row r="14" spans="1:5" ht="18.75" customHeight="1">
      <c r="A14" s="53" t="s">
        <v>15</v>
      </c>
      <c r="B14" s="43" t="s">
        <v>47</v>
      </c>
      <c r="C14" s="45">
        <f t="shared" si="0"/>
        <v>320739</v>
      </c>
      <c r="D14" s="107">
        <f>+Ancona!D14+Ortona!D14+Pesaro!D14</f>
        <v>318339</v>
      </c>
      <c r="E14" s="115">
        <f>+Ancona!E14+Ortona!E14+Pesaro!E14</f>
        <v>2400</v>
      </c>
    </row>
    <row r="15" spans="1:5" ht="18.75" customHeight="1">
      <c r="A15" s="53" t="s">
        <v>16</v>
      </c>
      <c r="B15" s="43" t="s">
        <v>48</v>
      </c>
      <c r="C15" s="54">
        <f t="shared" si="0"/>
        <v>161632</v>
      </c>
      <c r="D15" s="107">
        <f>+Ancona!D15+Ortona!D15+Pesaro!D15</f>
        <v>155130</v>
      </c>
      <c r="E15" s="115">
        <f>+Ancona!E15+Ortona!E15+Pesaro!E15</f>
        <v>6502</v>
      </c>
    </row>
    <row r="16" spans="1:5" ht="18.75" customHeight="1">
      <c r="A16" s="53" t="s">
        <v>17</v>
      </c>
      <c r="B16" s="43" t="s">
        <v>49</v>
      </c>
      <c r="C16" s="45">
        <f t="shared" si="0"/>
        <v>0</v>
      </c>
      <c r="D16" s="107">
        <f>+Ancona!D16+Ortona!D16+Pesaro!D16</f>
        <v>0</v>
      </c>
      <c r="E16" s="115">
        <f>+Ancona!E16+Ortona!E16+Pesaro!E16</f>
        <v>0</v>
      </c>
    </row>
    <row r="17" spans="1:5" ht="18.75" customHeight="1" thickBot="1">
      <c r="A17" s="56" t="s">
        <v>18</v>
      </c>
      <c r="B17" s="48" t="s">
        <v>50</v>
      </c>
      <c r="C17" s="57">
        <f t="shared" si="0"/>
        <v>451238</v>
      </c>
      <c r="D17" s="108">
        <f>+Ancona!D17+Ortona!D17+Pesaro!D17</f>
        <v>376078</v>
      </c>
      <c r="E17" s="11">
        <f>+Ancona!E17+Ortona!E17+Pesaro!E17</f>
        <v>75160</v>
      </c>
    </row>
    <row r="18" spans="1:5" ht="15.75" thickBot="1">
      <c r="A18" s="12" t="s">
        <v>35</v>
      </c>
      <c r="B18" s="94" t="s">
        <v>19</v>
      </c>
      <c r="C18" s="26">
        <f>C6+C11</f>
        <v>5129269</v>
      </c>
      <c r="D18" s="26">
        <f>D6+D11</f>
        <v>4353023</v>
      </c>
      <c r="E18" s="33">
        <f>E6+E11</f>
        <v>776246</v>
      </c>
    </row>
    <row r="19" spans="1:5" ht="15">
      <c r="A19" s="13" t="s">
        <v>31</v>
      </c>
      <c r="B19" s="95" t="s">
        <v>20</v>
      </c>
      <c r="C19" s="27">
        <f>C20+C21+C22</f>
        <v>6832635</v>
      </c>
      <c r="D19" s="27">
        <f>D20+D21+D22</f>
        <v>3240655</v>
      </c>
      <c r="E19" s="34">
        <f>E20+E21+E22</f>
        <v>3591980</v>
      </c>
    </row>
    <row r="20" spans="1:5" ht="18.75" customHeight="1">
      <c r="A20" s="52" t="s">
        <v>32</v>
      </c>
      <c r="B20" s="39" t="s">
        <v>42</v>
      </c>
      <c r="C20" s="41">
        <f>+D20+E20</f>
        <v>1171316</v>
      </c>
      <c r="D20" s="41">
        <f>+Ancona!D20</f>
        <v>491956</v>
      </c>
      <c r="E20" s="42">
        <f>+Ancona!E20</f>
        <v>679360</v>
      </c>
    </row>
    <row r="21" spans="1:5" ht="18.75" customHeight="1">
      <c r="A21" s="53" t="s">
        <v>33</v>
      </c>
      <c r="B21" s="43" t="s">
        <v>43</v>
      </c>
      <c r="C21" s="45">
        <f>+D21+E21</f>
        <v>5661319</v>
      </c>
      <c r="D21" s="45">
        <f>+Ancona!D21+Ortona!D21</f>
        <v>2748699</v>
      </c>
      <c r="E21" s="46">
        <f>+Ancona!E21+Ortona!E21</f>
        <v>2912620</v>
      </c>
    </row>
    <row r="22" spans="1:5" ht="18.75" customHeight="1" thickBot="1">
      <c r="A22" s="59" t="s">
        <v>34</v>
      </c>
      <c r="B22" s="60" t="s">
        <v>44</v>
      </c>
      <c r="C22" s="61">
        <f>+D22+E22</f>
        <v>0</v>
      </c>
      <c r="D22" s="45">
        <f>+Ancona!D22+Ortona!D22</f>
        <v>0</v>
      </c>
      <c r="E22" s="46">
        <f>+Ancona!E22+Ortona!E22</f>
        <v>0</v>
      </c>
    </row>
    <row r="23" spans="1:5" ht="27" thickBot="1" thickTop="1">
      <c r="A23" s="14" t="s">
        <v>36</v>
      </c>
      <c r="B23" s="96" t="s">
        <v>21</v>
      </c>
      <c r="C23" s="30">
        <f>C18+C19</f>
        <v>11961904</v>
      </c>
      <c r="D23" s="30">
        <f>D18+D19</f>
        <v>7593678</v>
      </c>
      <c r="E23" s="35">
        <f>E18+E19</f>
        <v>4368226</v>
      </c>
    </row>
    <row r="24" spans="1:5" ht="18" customHeight="1" thickBot="1" thickTop="1">
      <c r="A24" s="15" t="s">
        <v>37</v>
      </c>
      <c r="B24" s="97" t="s">
        <v>23</v>
      </c>
      <c r="C24" s="16">
        <f>+D24+E24</f>
        <v>4395</v>
      </c>
      <c r="D24" s="16">
        <f>+Ancona!D24+Ortona!D24+Pesaro!D24</f>
        <v>2197</v>
      </c>
      <c r="E24" s="17">
        <f>+Ancona!E24+Ortona!E24+Pesaro!E24</f>
        <v>2198</v>
      </c>
    </row>
    <row r="25" spans="1:5" ht="18" customHeight="1">
      <c r="A25" s="6" t="s">
        <v>22</v>
      </c>
      <c r="B25" s="98" t="s">
        <v>25</v>
      </c>
      <c r="C25" s="23">
        <f>C26+C27</f>
        <v>729067</v>
      </c>
      <c r="D25" s="23">
        <f>D26+D27</f>
        <v>358170.5</v>
      </c>
      <c r="E25" s="24">
        <f>E26+E27</f>
        <v>370896.5</v>
      </c>
    </row>
    <row r="26" spans="1:5" ht="18.75" customHeight="1">
      <c r="A26" s="63" t="s">
        <v>38</v>
      </c>
      <c r="B26" s="64" t="s">
        <v>40</v>
      </c>
      <c r="C26" s="65">
        <f>+D26+E26</f>
        <v>691671</v>
      </c>
      <c r="D26" s="117">
        <f>+Ancona!D26+Ortona!D26+Pesaro!D26</f>
        <v>339678</v>
      </c>
      <c r="E26" s="118">
        <f>+Ancona!E26+Ortona!E26+Pesaro!E26</f>
        <v>351993</v>
      </c>
    </row>
    <row r="27" spans="1:5" ht="18.75" customHeight="1" thickBot="1">
      <c r="A27" s="31" t="s">
        <v>39</v>
      </c>
      <c r="B27" s="99" t="s">
        <v>41</v>
      </c>
      <c r="C27" s="22">
        <f>+D27+E27</f>
        <v>37396</v>
      </c>
      <c r="D27" s="119">
        <f>+Ancona!D27+Ortona!D27+Pesaro!D27</f>
        <v>18492.5</v>
      </c>
      <c r="E27" s="36">
        <f>+Ancona!E27+Ortona!E27+Pesaro!E27</f>
        <v>18903.5</v>
      </c>
    </row>
    <row r="28" spans="1:5" ht="25.5">
      <c r="A28" s="13" t="s">
        <v>24</v>
      </c>
      <c r="B28" s="95" t="s">
        <v>57</v>
      </c>
      <c r="C28" s="28">
        <f>C29+C30</f>
        <v>167338</v>
      </c>
      <c r="D28" s="28">
        <f>D29+D30</f>
        <v>85317</v>
      </c>
      <c r="E28" s="29">
        <f>E29+E30</f>
        <v>82021</v>
      </c>
    </row>
    <row r="29" spans="1:5" ht="18.75" customHeight="1">
      <c r="A29" s="52" t="s">
        <v>55</v>
      </c>
      <c r="B29" s="39" t="s">
        <v>26</v>
      </c>
      <c r="C29" s="41">
        <f>+D29+E29</f>
        <v>130402</v>
      </c>
      <c r="D29" s="106">
        <f>+Ancona!D29</f>
        <v>55660</v>
      </c>
      <c r="E29" s="114">
        <f>+Ancona!E29</f>
        <v>74742</v>
      </c>
    </row>
    <row r="30" spans="1:5" ht="18.75" customHeight="1" thickBot="1">
      <c r="A30" s="18" t="s">
        <v>56</v>
      </c>
      <c r="B30" s="100" t="s">
        <v>27</v>
      </c>
      <c r="C30" s="10">
        <f>+D30+E30</f>
        <v>36936</v>
      </c>
      <c r="D30" s="108">
        <f>+Ancona!D30</f>
        <v>29657</v>
      </c>
      <c r="E30" s="11">
        <f>+Ancona!E30</f>
        <v>7279</v>
      </c>
    </row>
    <row r="31" spans="1:5" ht="25.5">
      <c r="A31" s="13" t="s">
        <v>28</v>
      </c>
      <c r="B31" s="95" t="s">
        <v>58</v>
      </c>
      <c r="C31" s="28">
        <f>C32+C33</f>
        <v>98903</v>
      </c>
      <c r="D31" s="28">
        <f>D32+D33</f>
        <v>50994</v>
      </c>
      <c r="E31" s="29">
        <f>E32+E33</f>
        <v>47909</v>
      </c>
    </row>
    <row r="32" spans="1:5" ht="18.75" customHeight="1">
      <c r="A32" s="52" t="s">
        <v>29</v>
      </c>
      <c r="B32" s="39" t="s">
        <v>26</v>
      </c>
      <c r="C32" s="41">
        <f>+D32+E32</f>
        <v>77449</v>
      </c>
      <c r="D32" s="106">
        <f>+Ancona!D32</f>
        <v>35436</v>
      </c>
      <c r="E32" s="114">
        <f>+Ancona!E32</f>
        <v>42013</v>
      </c>
    </row>
    <row r="33" spans="1:5" ht="18.75" customHeight="1" thickBot="1">
      <c r="A33" s="19" t="s">
        <v>30</v>
      </c>
      <c r="B33" s="101" t="s">
        <v>27</v>
      </c>
      <c r="C33" s="20">
        <f>+D33+E33</f>
        <v>21454</v>
      </c>
      <c r="D33" s="120">
        <f>+Ancona!D33</f>
        <v>15558</v>
      </c>
      <c r="E33" s="21">
        <f>+Ancona!E33</f>
        <v>5896</v>
      </c>
    </row>
    <row r="34" spans="1:5" ht="18.75" thickTop="1">
      <c r="A34" s="121" t="s">
        <v>59</v>
      </c>
      <c r="B34" s="121"/>
      <c r="C34" s="121"/>
      <c r="D34" s="121"/>
      <c r="E34" s="121"/>
    </row>
    <row r="35" spans="1:5" ht="12.75">
      <c r="A35" s="122"/>
      <c r="B35" s="122"/>
      <c r="C35" s="122"/>
      <c r="D35" s="122"/>
      <c r="E35" s="122"/>
    </row>
  </sheetData>
  <sheetProtection/>
  <mergeCells count="3">
    <mergeCell ref="A34:E34"/>
    <mergeCell ref="A35:E35"/>
    <mergeCell ref="A2:C2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5" width="15.7109375" style="0" customWidth="1"/>
  </cols>
  <sheetData>
    <row r="2" spans="1:5" ht="23.25">
      <c r="A2" s="123" t="s">
        <v>60</v>
      </c>
      <c r="B2" s="123"/>
      <c r="C2" s="123"/>
      <c r="D2" s="103"/>
      <c r="E2" s="104" t="s">
        <v>62</v>
      </c>
    </row>
    <row r="3" spans="1:5" ht="24" thickBot="1">
      <c r="A3" s="102" t="s">
        <v>63</v>
      </c>
      <c r="B3" s="102"/>
      <c r="C3" s="102"/>
      <c r="D3" s="103"/>
      <c r="E3" s="104"/>
    </row>
    <row r="4" spans="1:5" ht="51.75" thickTop="1">
      <c r="A4" s="71"/>
      <c r="B4" s="75" t="s">
        <v>0</v>
      </c>
      <c r="C4" s="2"/>
      <c r="D4" s="1" t="s">
        <v>1</v>
      </c>
      <c r="E4" s="3"/>
    </row>
    <row r="5" spans="1:5" ht="13.5" thickBot="1">
      <c r="A5" s="72"/>
      <c r="B5" s="76"/>
      <c r="C5" s="73" t="s">
        <v>2</v>
      </c>
      <c r="D5" s="4" t="s">
        <v>3</v>
      </c>
      <c r="E5" s="5" t="s">
        <v>4</v>
      </c>
    </row>
    <row r="6" spans="1:5" ht="25.5">
      <c r="A6" s="70" t="s">
        <v>5</v>
      </c>
      <c r="B6" s="77" t="s">
        <v>6</v>
      </c>
      <c r="C6" s="74">
        <f>C7+C8+C9+C10</f>
        <v>3698201</v>
      </c>
      <c r="D6" s="38">
        <f>D7+D8+D9+D10</f>
        <v>3008432</v>
      </c>
      <c r="E6" s="37">
        <f>E7+E8+E9+E10</f>
        <v>689769</v>
      </c>
    </row>
    <row r="7" spans="1:5" ht="12.75">
      <c r="A7" s="52" t="s">
        <v>7</v>
      </c>
      <c r="B7" s="67" t="s">
        <v>51</v>
      </c>
      <c r="C7" s="109">
        <f>+D7+E7</f>
        <v>2684780</v>
      </c>
      <c r="D7" s="41">
        <v>2684780</v>
      </c>
      <c r="E7" s="42">
        <v>0</v>
      </c>
    </row>
    <row r="8" spans="1:5" ht="12.75">
      <c r="A8" s="53" t="s">
        <v>8</v>
      </c>
      <c r="B8" s="68" t="s">
        <v>52</v>
      </c>
      <c r="C8" s="110">
        <f>+D8+E8</f>
        <v>1013421</v>
      </c>
      <c r="D8" s="45">
        <v>323652</v>
      </c>
      <c r="E8" s="46">
        <v>689769</v>
      </c>
    </row>
    <row r="9" spans="1:5" ht="12.75">
      <c r="A9" s="53" t="s">
        <v>9</v>
      </c>
      <c r="B9" s="68" t="s">
        <v>53</v>
      </c>
      <c r="C9" s="44"/>
      <c r="D9" s="44"/>
      <c r="E9" s="47"/>
    </row>
    <row r="10" spans="1:5" ht="13.5" thickBot="1">
      <c r="A10" s="56" t="s">
        <v>10</v>
      </c>
      <c r="B10" s="69" t="s">
        <v>54</v>
      </c>
      <c r="C10" s="49"/>
      <c r="D10" s="50"/>
      <c r="E10" s="51"/>
    </row>
    <row r="11" spans="1:5" ht="25.5">
      <c r="A11" s="6" t="s">
        <v>11</v>
      </c>
      <c r="B11" s="93" t="s">
        <v>12</v>
      </c>
      <c r="C11" s="78">
        <f>C12+C13+C14+C15+C16+C17</f>
        <v>290322</v>
      </c>
      <c r="D11" s="25">
        <f>D12+D13+D14+D15+D16+D17</f>
        <v>284518</v>
      </c>
      <c r="E11" s="32">
        <f>E12+E13+E14+E15+E16+E17</f>
        <v>5804</v>
      </c>
    </row>
    <row r="12" spans="1:5" ht="12.75">
      <c r="A12" s="52" t="s">
        <v>13</v>
      </c>
      <c r="B12" s="39" t="s">
        <v>45</v>
      </c>
      <c r="C12" s="106">
        <f aca="true" t="shared" si="0" ref="C12:C17">+D12+E12</f>
        <v>28563</v>
      </c>
      <c r="D12" s="41">
        <v>28562</v>
      </c>
      <c r="E12" s="42">
        <v>1</v>
      </c>
    </row>
    <row r="13" spans="1:5" ht="12.75">
      <c r="A13" s="53" t="s">
        <v>14</v>
      </c>
      <c r="B13" s="43" t="s">
        <v>46</v>
      </c>
      <c r="C13" s="107">
        <f t="shared" si="0"/>
        <v>0</v>
      </c>
      <c r="D13" s="45">
        <v>0</v>
      </c>
      <c r="E13" s="46">
        <v>0</v>
      </c>
    </row>
    <row r="14" spans="1:5" ht="12.75">
      <c r="A14" s="53" t="s">
        <v>15</v>
      </c>
      <c r="B14" s="43" t="s">
        <v>47</v>
      </c>
      <c r="C14" s="107">
        <f t="shared" si="0"/>
        <v>38839</v>
      </c>
      <c r="D14" s="45">
        <v>38839</v>
      </c>
      <c r="E14" s="46">
        <v>0</v>
      </c>
    </row>
    <row r="15" spans="1:5" ht="12.75">
      <c r="A15" s="53" t="s">
        <v>16</v>
      </c>
      <c r="B15" s="43" t="s">
        <v>48</v>
      </c>
      <c r="C15" s="107">
        <f t="shared" si="0"/>
        <v>82422</v>
      </c>
      <c r="D15" s="54">
        <v>82422</v>
      </c>
      <c r="E15" s="55">
        <v>0</v>
      </c>
    </row>
    <row r="16" spans="1:5" ht="12.75">
      <c r="A16" s="53" t="s">
        <v>17</v>
      </c>
      <c r="B16" s="43" t="s">
        <v>49</v>
      </c>
      <c r="C16" s="107">
        <f t="shared" si="0"/>
        <v>0</v>
      </c>
      <c r="D16" s="45">
        <v>0</v>
      </c>
      <c r="E16" s="46">
        <v>0</v>
      </c>
    </row>
    <row r="17" spans="1:5" ht="13.5" thickBot="1">
      <c r="A17" s="56" t="s">
        <v>18</v>
      </c>
      <c r="B17" s="48" t="s">
        <v>50</v>
      </c>
      <c r="C17" s="108">
        <f t="shared" si="0"/>
        <v>140498</v>
      </c>
      <c r="D17" s="57">
        <f>130531+4164</f>
        <v>134695</v>
      </c>
      <c r="E17" s="58">
        <f>3945+1858</f>
        <v>5803</v>
      </c>
    </row>
    <row r="18" spans="1:5" ht="26.25" thickBot="1">
      <c r="A18" s="12" t="s">
        <v>35</v>
      </c>
      <c r="B18" s="94" t="s">
        <v>19</v>
      </c>
      <c r="C18" s="82">
        <f>C6+C11</f>
        <v>3988523</v>
      </c>
      <c r="D18" s="26">
        <f>D6+D11</f>
        <v>3292950</v>
      </c>
      <c r="E18" s="33">
        <f>E6+E11</f>
        <v>695573</v>
      </c>
    </row>
    <row r="19" spans="1:5" ht="25.5">
      <c r="A19" s="13" t="s">
        <v>31</v>
      </c>
      <c r="B19" s="95" t="s">
        <v>20</v>
      </c>
      <c r="C19" s="83">
        <f>C20+C21+C22</f>
        <v>6832103</v>
      </c>
      <c r="D19" s="27">
        <f>D20+D21+D22</f>
        <v>3240655</v>
      </c>
      <c r="E19" s="34">
        <f>E20+E21+E22</f>
        <v>3591448</v>
      </c>
    </row>
    <row r="20" spans="1:5" ht="12.75">
      <c r="A20" s="52" t="s">
        <v>32</v>
      </c>
      <c r="B20" s="39" t="s">
        <v>42</v>
      </c>
      <c r="C20" s="79">
        <f>+D20+E20</f>
        <v>1171316</v>
      </c>
      <c r="D20" s="41">
        <v>491956</v>
      </c>
      <c r="E20" s="42">
        <v>679360</v>
      </c>
    </row>
    <row r="21" spans="1:5" ht="12.75">
      <c r="A21" s="53" t="s">
        <v>33</v>
      </c>
      <c r="B21" s="43" t="s">
        <v>43</v>
      </c>
      <c r="C21" s="80">
        <f>+D21+E21</f>
        <v>5660787</v>
      </c>
      <c r="D21" s="45">
        <v>2748699</v>
      </c>
      <c r="E21" s="46">
        <v>2912088</v>
      </c>
    </row>
    <row r="22" spans="1:5" ht="13.5" thickBot="1">
      <c r="A22" s="59" t="s">
        <v>34</v>
      </c>
      <c r="B22" s="60" t="s">
        <v>44</v>
      </c>
      <c r="C22" s="84">
        <f>+D22+E22</f>
        <v>0</v>
      </c>
      <c r="D22" s="61"/>
      <c r="E22" s="62"/>
    </row>
    <row r="23" spans="1:5" ht="39.75" thickBot="1" thickTop="1">
      <c r="A23" s="14" t="s">
        <v>36</v>
      </c>
      <c r="B23" s="96" t="s">
        <v>21</v>
      </c>
      <c r="C23" s="85">
        <f>C18+C19</f>
        <v>10820626</v>
      </c>
      <c r="D23" s="30">
        <f>D18+D19</f>
        <v>6533605</v>
      </c>
      <c r="E23" s="35">
        <f>E18+E19</f>
        <v>4287021</v>
      </c>
    </row>
    <row r="24" spans="1:5" ht="14.25" thickBot="1" thickTop="1">
      <c r="A24" s="15" t="s">
        <v>37</v>
      </c>
      <c r="B24" s="97" t="s">
        <v>23</v>
      </c>
      <c r="C24" s="86">
        <f>+D24+E24</f>
        <v>3903</v>
      </c>
      <c r="D24" s="16">
        <v>1951</v>
      </c>
      <c r="E24" s="17">
        <v>1952</v>
      </c>
    </row>
    <row r="25" spans="1:5" ht="12.75">
      <c r="A25" s="6" t="s">
        <v>22</v>
      </c>
      <c r="B25" s="98" t="s">
        <v>25</v>
      </c>
      <c r="C25" s="87">
        <f>C26+C27</f>
        <v>724661</v>
      </c>
      <c r="D25" s="23">
        <f>D26+D27</f>
        <v>356047.5</v>
      </c>
      <c r="E25" s="24">
        <f>E26+E27</f>
        <v>368613.5</v>
      </c>
    </row>
    <row r="26" spans="1:5" ht="12.75">
      <c r="A26" s="63" t="s">
        <v>38</v>
      </c>
      <c r="B26" s="64" t="s">
        <v>40</v>
      </c>
      <c r="C26" s="88">
        <f>+D26+E26</f>
        <v>687727</v>
      </c>
      <c r="D26" s="111">
        <v>337786</v>
      </c>
      <c r="E26" s="66">
        <v>349941</v>
      </c>
    </row>
    <row r="27" spans="1:5" ht="13.5" thickBot="1">
      <c r="A27" s="31" t="s">
        <v>39</v>
      </c>
      <c r="B27" s="99" t="s">
        <v>41</v>
      </c>
      <c r="C27" s="89">
        <f>+D27+E27</f>
        <v>36934</v>
      </c>
      <c r="D27" s="22">
        <f>5707+(12554.5)</f>
        <v>18261.5</v>
      </c>
      <c r="E27" s="36">
        <f>6118+(12554.5)</f>
        <v>18672.5</v>
      </c>
    </row>
    <row r="28" spans="1:5" ht="51">
      <c r="A28" s="13" t="s">
        <v>24</v>
      </c>
      <c r="B28" s="95" t="s">
        <v>57</v>
      </c>
      <c r="C28" s="90">
        <f>C29+C30</f>
        <v>167338</v>
      </c>
      <c r="D28" s="28">
        <f>D29+D30</f>
        <v>85317</v>
      </c>
      <c r="E28" s="29">
        <f>E29+E30</f>
        <v>82021</v>
      </c>
    </row>
    <row r="29" spans="1:5" ht="12.75">
      <c r="A29" s="52" t="s">
        <v>55</v>
      </c>
      <c r="B29" s="39" t="s">
        <v>26</v>
      </c>
      <c r="C29" s="79">
        <f>+D29+E29</f>
        <v>130402</v>
      </c>
      <c r="D29" s="41">
        <v>55660</v>
      </c>
      <c r="E29" s="42">
        <v>74742</v>
      </c>
    </row>
    <row r="30" spans="1:5" ht="13.5" thickBot="1">
      <c r="A30" s="18" t="s">
        <v>56</v>
      </c>
      <c r="B30" s="100" t="s">
        <v>27</v>
      </c>
      <c r="C30" s="91">
        <f>+D30+E30</f>
        <v>36936</v>
      </c>
      <c r="D30" s="10">
        <v>29657</v>
      </c>
      <c r="E30" s="11">
        <v>7279</v>
      </c>
    </row>
    <row r="31" spans="1:5" ht="38.25">
      <c r="A31" s="13" t="s">
        <v>28</v>
      </c>
      <c r="B31" s="95" t="s">
        <v>58</v>
      </c>
      <c r="C31" s="90">
        <f>C32+C33</f>
        <v>98903</v>
      </c>
      <c r="D31" s="28">
        <f>D32+D33</f>
        <v>50994</v>
      </c>
      <c r="E31" s="29">
        <f>E32+E33</f>
        <v>47909</v>
      </c>
    </row>
    <row r="32" spans="1:5" ht="12.75">
      <c r="A32" s="52" t="s">
        <v>29</v>
      </c>
      <c r="B32" s="39" t="s">
        <v>26</v>
      </c>
      <c r="C32" s="79">
        <f>+D32+E32</f>
        <v>77449</v>
      </c>
      <c r="D32" s="41">
        <v>35436</v>
      </c>
      <c r="E32" s="42">
        <v>42013</v>
      </c>
    </row>
    <row r="33" spans="1:5" ht="13.5" thickBot="1">
      <c r="A33" s="19" t="s">
        <v>30</v>
      </c>
      <c r="B33" s="101" t="s">
        <v>27</v>
      </c>
      <c r="C33" s="92">
        <f>+D33+E33</f>
        <v>21454</v>
      </c>
      <c r="D33" s="20">
        <v>15558</v>
      </c>
      <c r="E33" s="21">
        <v>5896</v>
      </c>
    </row>
    <row r="34" spans="1:5" ht="18.75" thickTop="1">
      <c r="A34" s="121" t="s">
        <v>59</v>
      </c>
      <c r="B34" s="121"/>
      <c r="C34" s="121"/>
      <c r="D34" s="121"/>
      <c r="E34" s="121"/>
    </row>
  </sheetData>
  <sheetProtection/>
  <mergeCells count="2">
    <mergeCell ref="A2:C2"/>
    <mergeCell ref="A34:E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6" width="18.7109375" style="0" customWidth="1"/>
  </cols>
  <sheetData>
    <row r="2" spans="1:5" ht="23.25">
      <c r="A2" s="123" t="s">
        <v>60</v>
      </c>
      <c r="B2" s="123"/>
      <c r="C2" s="123"/>
      <c r="D2" s="103"/>
      <c r="E2" s="104" t="s">
        <v>62</v>
      </c>
    </row>
    <row r="3" spans="1:5" ht="24" thickBot="1">
      <c r="A3" s="102" t="s">
        <v>64</v>
      </c>
      <c r="B3" s="102"/>
      <c r="C3" s="102"/>
      <c r="D3" s="103"/>
      <c r="E3" s="104"/>
    </row>
    <row r="4" spans="1:5" ht="39" thickTop="1">
      <c r="A4" s="71"/>
      <c r="B4" s="75" t="s">
        <v>0</v>
      </c>
      <c r="C4" s="2"/>
      <c r="D4" s="1" t="s">
        <v>1</v>
      </c>
      <c r="E4" s="3"/>
    </row>
    <row r="5" spans="1:5" ht="13.5" thickBot="1">
      <c r="A5" s="72"/>
      <c r="B5" s="76"/>
      <c r="C5" s="73" t="s">
        <v>2</v>
      </c>
      <c r="D5" s="4" t="s">
        <v>3</v>
      </c>
      <c r="E5" s="5" t="s">
        <v>4</v>
      </c>
    </row>
    <row r="6" spans="1:5" ht="25.5">
      <c r="A6" s="70" t="s">
        <v>5</v>
      </c>
      <c r="B6" s="77" t="s">
        <v>6</v>
      </c>
      <c r="C6" s="74">
        <f>C7+C8+C9+C10</f>
        <v>423900</v>
      </c>
      <c r="D6" s="38">
        <f>D7+D8+D9+D10</f>
        <v>423900</v>
      </c>
      <c r="E6" s="37">
        <f>E7+E8+E9+E10</f>
        <v>0</v>
      </c>
    </row>
    <row r="7" spans="1:5" ht="12.75">
      <c r="A7" s="52" t="s">
        <v>7</v>
      </c>
      <c r="B7" s="67" t="s">
        <v>51</v>
      </c>
      <c r="C7" s="40">
        <f>+D7+E7</f>
        <v>0</v>
      </c>
      <c r="D7" s="41">
        <v>0</v>
      </c>
      <c r="E7" s="42">
        <v>0</v>
      </c>
    </row>
    <row r="8" spans="1:5" ht="12.75">
      <c r="A8" s="53" t="s">
        <v>8</v>
      </c>
      <c r="B8" s="68" t="s">
        <v>52</v>
      </c>
      <c r="C8" s="44">
        <f>+D8+E8</f>
        <v>423900</v>
      </c>
      <c r="D8" s="45">
        <v>423900</v>
      </c>
      <c r="E8" s="46">
        <v>0</v>
      </c>
    </row>
    <row r="9" spans="1:5" ht="12.75">
      <c r="A9" s="53" t="s">
        <v>9</v>
      </c>
      <c r="B9" s="68" t="s">
        <v>53</v>
      </c>
      <c r="C9" s="44"/>
      <c r="D9" s="44"/>
      <c r="E9" s="47"/>
    </row>
    <row r="10" spans="1:5" ht="13.5" thickBot="1">
      <c r="A10" s="56" t="s">
        <v>10</v>
      </c>
      <c r="B10" s="69" t="s">
        <v>54</v>
      </c>
      <c r="C10" s="49"/>
      <c r="D10" s="50"/>
      <c r="E10" s="51"/>
    </row>
    <row r="11" spans="1:5" ht="25.5">
      <c r="A11" s="6" t="s">
        <v>11</v>
      </c>
      <c r="B11" s="93" t="s">
        <v>12</v>
      </c>
      <c r="C11" s="78">
        <f>C12+C13+C14+C15+C16+C17</f>
        <v>716846</v>
      </c>
      <c r="D11" s="25">
        <f>D12+D13+D14+D15+D16+D17</f>
        <v>636173</v>
      </c>
      <c r="E11" s="32">
        <f>E12+E13+E14+E15+E16+E17</f>
        <v>80673</v>
      </c>
    </row>
    <row r="12" spans="1:5" ht="12.75">
      <c r="A12" s="52" t="s">
        <v>13</v>
      </c>
      <c r="B12" s="39" t="s">
        <v>45</v>
      </c>
      <c r="C12" s="79">
        <f aca="true" t="shared" si="0" ref="C12:C17">+D12+E12</f>
        <v>19973</v>
      </c>
      <c r="D12" s="41">
        <v>19973</v>
      </c>
      <c r="E12" s="42">
        <v>0</v>
      </c>
    </row>
    <row r="13" spans="1:5" ht="12.75">
      <c r="A13" s="53" t="s">
        <v>14</v>
      </c>
      <c r="B13" s="43" t="s">
        <v>46</v>
      </c>
      <c r="C13" s="80">
        <f t="shared" si="0"/>
        <v>25023</v>
      </c>
      <c r="D13" s="45">
        <v>22609</v>
      </c>
      <c r="E13" s="46">
        <v>2414</v>
      </c>
    </row>
    <row r="14" spans="1:5" ht="12.75">
      <c r="A14" s="53" t="s">
        <v>15</v>
      </c>
      <c r="B14" s="43" t="s">
        <v>47</v>
      </c>
      <c r="C14" s="80">
        <f t="shared" si="0"/>
        <v>281900</v>
      </c>
      <c r="D14" s="45">
        <v>279500</v>
      </c>
      <c r="E14" s="46">
        <v>2400</v>
      </c>
    </row>
    <row r="15" spans="1:5" ht="12.75">
      <c r="A15" s="53" t="s">
        <v>16</v>
      </c>
      <c r="B15" s="43" t="s">
        <v>48</v>
      </c>
      <c r="C15" s="80">
        <f t="shared" si="0"/>
        <v>79210</v>
      </c>
      <c r="D15" s="54">
        <v>72708</v>
      </c>
      <c r="E15" s="55">
        <v>6502</v>
      </c>
    </row>
    <row r="16" spans="1:5" ht="12.75">
      <c r="A16" s="53" t="s">
        <v>17</v>
      </c>
      <c r="B16" s="43" t="s">
        <v>49</v>
      </c>
      <c r="C16" s="80">
        <f t="shared" si="0"/>
        <v>0</v>
      </c>
      <c r="D16" s="45">
        <v>0</v>
      </c>
      <c r="E16" s="46">
        <v>0</v>
      </c>
    </row>
    <row r="17" spans="1:5" ht="13.5" thickBot="1">
      <c r="A17" s="56" t="s">
        <v>18</v>
      </c>
      <c r="B17" s="48" t="s">
        <v>50</v>
      </c>
      <c r="C17" s="81">
        <f t="shared" si="0"/>
        <v>310740</v>
      </c>
      <c r="D17" s="57">
        <f>218139+6500+16744</f>
        <v>241383</v>
      </c>
      <c r="E17" s="58">
        <f>14324+55033</f>
        <v>69357</v>
      </c>
    </row>
    <row r="18" spans="1:5" ht="26.25" thickBot="1">
      <c r="A18" s="12" t="s">
        <v>35</v>
      </c>
      <c r="B18" s="94" t="s">
        <v>19</v>
      </c>
      <c r="C18" s="82">
        <f>C6+C11</f>
        <v>1140746</v>
      </c>
      <c r="D18" s="26">
        <f>D6+D11</f>
        <v>1060073</v>
      </c>
      <c r="E18" s="33">
        <f>E6+E11</f>
        <v>80673</v>
      </c>
    </row>
    <row r="19" spans="1:5" ht="25.5">
      <c r="A19" s="13" t="s">
        <v>31</v>
      </c>
      <c r="B19" s="95" t="s">
        <v>20</v>
      </c>
      <c r="C19" s="83">
        <f>C20+C21+C22</f>
        <v>532</v>
      </c>
      <c r="D19" s="27">
        <f>D20+D21+D22</f>
        <v>0</v>
      </c>
      <c r="E19" s="34">
        <f>E20+E21+E22</f>
        <v>532</v>
      </c>
    </row>
    <row r="20" spans="1:5" ht="12.75">
      <c r="A20" s="52" t="s">
        <v>32</v>
      </c>
      <c r="B20" s="39" t="s">
        <v>42</v>
      </c>
      <c r="C20" s="79">
        <f>+D20+E20</f>
        <v>0</v>
      </c>
      <c r="D20" s="41">
        <v>0</v>
      </c>
      <c r="E20" s="42">
        <v>0</v>
      </c>
    </row>
    <row r="21" spans="1:5" ht="12.75">
      <c r="A21" s="53" t="s">
        <v>33</v>
      </c>
      <c r="B21" s="43" t="s">
        <v>43</v>
      </c>
      <c r="C21" s="80">
        <f>+D21+E21</f>
        <v>532</v>
      </c>
      <c r="D21" s="45">
        <v>0</v>
      </c>
      <c r="E21" s="46">
        <v>532</v>
      </c>
    </row>
    <row r="22" spans="1:5" ht="13.5" thickBot="1">
      <c r="A22" s="59" t="s">
        <v>34</v>
      </c>
      <c r="B22" s="60" t="s">
        <v>44</v>
      </c>
      <c r="C22" s="84">
        <f>+D22+E22</f>
        <v>0</v>
      </c>
      <c r="D22" s="61">
        <v>0</v>
      </c>
      <c r="E22" s="62">
        <v>0</v>
      </c>
    </row>
    <row r="23" spans="1:5" ht="39.75" thickBot="1" thickTop="1">
      <c r="A23" s="14" t="s">
        <v>36</v>
      </c>
      <c r="B23" s="96" t="s">
        <v>21</v>
      </c>
      <c r="C23" s="85">
        <f>C18+C19</f>
        <v>1141278</v>
      </c>
      <c r="D23" s="30">
        <f>D18+D19</f>
        <v>1060073</v>
      </c>
      <c r="E23" s="35">
        <f>E18+E19</f>
        <v>81205</v>
      </c>
    </row>
    <row r="24" spans="1:5" ht="14.25" thickBot="1" thickTop="1">
      <c r="A24" s="15" t="s">
        <v>37</v>
      </c>
      <c r="B24" s="97" t="s">
        <v>23</v>
      </c>
      <c r="C24" s="86">
        <f>+D24+E24</f>
        <v>444</v>
      </c>
      <c r="D24" s="16">
        <v>222</v>
      </c>
      <c r="E24" s="17">
        <v>222</v>
      </c>
    </row>
    <row r="25" spans="1:5" ht="12.75">
      <c r="A25" s="6" t="s">
        <v>22</v>
      </c>
      <c r="B25" s="98" t="s">
        <v>25</v>
      </c>
      <c r="C25" s="87">
        <f>C26+C27</f>
        <v>352</v>
      </c>
      <c r="D25" s="23">
        <f>D26+D27</f>
        <v>176</v>
      </c>
      <c r="E25" s="24">
        <f>E26+E27</f>
        <v>176</v>
      </c>
    </row>
    <row r="26" spans="1:5" ht="12.75">
      <c r="A26" s="63" t="s">
        <v>38</v>
      </c>
      <c r="B26" s="64" t="s">
        <v>40</v>
      </c>
      <c r="C26" s="88">
        <f>+D26+E26</f>
        <v>0</v>
      </c>
      <c r="D26" s="65">
        <v>0</v>
      </c>
      <c r="E26" s="66">
        <v>0</v>
      </c>
    </row>
    <row r="27" spans="1:5" ht="13.5" thickBot="1">
      <c r="A27" s="31" t="s">
        <v>39</v>
      </c>
      <c r="B27" s="99" t="s">
        <v>41</v>
      </c>
      <c r="C27" s="89">
        <f>+D27+E27</f>
        <v>352</v>
      </c>
      <c r="D27" s="22">
        <v>176</v>
      </c>
      <c r="E27" s="36">
        <v>176</v>
      </c>
    </row>
    <row r="28" spans="1:5" ht="38.25">
      <c r="A28" s="13" t="s">
        <v>24</v>
      </c>
      <c r="B28" s="95" t="s">
        <v>57</v>
      </c>
      <c r="C28" s="90">
        <f>C29+C30</f>
        <v>0</v>
      </c>
      <c r="D28" s="28">
        <f>D29+D30</f>
        <v>0</v>
      </c>
      <c r="E28" s="29">
        <f>E29+E30</f>
        <v>0</v>
      </c>
    </row>
    <row r="29" spans="1:5" ht="12.75">
      <c r="A29" s="52" t="s">
        <v>55</v>
      </c>
      <c r="B29" s="39" t="s">
        <v>26</v>
      </c>
      <c r="C29" s="79">
        <f>+D29+E29</f>
        <v>0</v>
      </c>
      <c r="D29" s="41">
        <v>0</v>
      </c>
      <c r="E29" s="42">
        <v>0</v>
      </c>
    </row>
    <row r="30" spans="1:5" ht="13.5" thickBot="1">
      <c r="A30" s="18" t="s">
        <v>56</v>
      </c>
      <c r="B30" s="100" t="s">
        <v>27</v>
      </c>
      <c r="C30" s="91">
        <f>+D30+E30</f>
        <v>0</v>
      </c>
      <c r="D30" s="10">
        <v>0</v>
      </c>
      <c r="E30" s="11">
        <v>0</v>
      </c>
    </row>
    <row r="31" spans="1:5" ht="25.5">
      <c r="A31" s="13" t="s">
        <v>28</v>
      </c>
      <c r="B31" s="95" t="s">
        <v>58</v>
      </c>
      <c r="C31" s="90">
        <f>C32+C33</f>
        <v>0</v>
      </c>
      <c r="D31" s="28">
        <f>D32+D33</f>
        <v>0</v>
      </c>
      <c r="E31" s="29">
        <f>E32+E33</f>
        <v>0</v>
      </c>
    </row>
    <row r="32" spans="1:5" ht="12.75">
      <c r="A32" s="52" t="s">
        <v>29</v>
      </c>
      <c r="B32" s="39" t="s">
        <v>26</v>
      </c>
      <c r="C32" s="79">
        <f>+D32+E32</f>
        <v>0</v>
      </c>
      <c r="D32" s="41">
        <v>0</v>
      </c>
      <c r="E32" s="42">
        <v>0</v>
      </c>
    </row>
    <row r="33" spans="1:5" ht="13.5" thickBot="1">
      <c r="A33" s="19" t="s">
        <v>30</v>
      </c>
      <c r="B33" s="101" t="s">
        <v>27</v>
      </c>
      <c r="C33" s="92">
        <f>+D33+E33</f>
        <v>0</v>
      </c>
      <c r="D33" s="20">
        <v>0</v>
      </c>
      <c r="E33" s="21">
        <v>0</v>
      </c>
    </row>
    <row r="34" spans="1:5" ht="18.75" thickTop="1">
      <c r="A34" s="121" t="s">
        <v>59</v>
      </c>
      <c r="B34" s="121"/>
      <c r="C34" s="121"/>
      <c r="D34" s="121"/>
      <c r="E34" s="121"/>
    </row>
  </sheetData>
  <sheetProtection/>
  <mergeCells count="2">
    <mergeCell ref="A2:C2"/>
    <mergeCell ref="A34:E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5" width="18.7109375" style="0" customWidth="1"/>
  </cols>
  <sheetData>
    <row r="2" spans="1:5" ht="23.25">
      <c r="A2" s="123" t="s">
        <v>60</v>
      </c>
      <c r="B2" s="123"/>
      <c r="C2" s="123"/>
      <c r="D2" s="103"/>
      <c r="E2" s="104" t="s">
        <v>62</v>
      </c>
    </row>
    <row r="3" spans="1:5" ht="24" thickBot="1">
      <c r="A3" s="102" t="s">
        <v>65</v>
      </c>
      <c r="B3" s="102"/>
      <c r="C3" s="102"/>
      <c r="D3" s="103"/>
      <c r="E3" s="104"/>
    </row>
    <row r="4" spans="1:5" ht="39" thickTop="1">
      <c r="A4" s="71"/>
      <c r="B4" s="75" t="s">
        <v>0</v>
      </c>
      <c r="C4" s="2"/>
      <c r="D4" s="1" t="s">
        <v>1</v>
      </c>
      <c r="E4" s="3"/>
    </row>
    <row r="5" spans="1:5" ht="13.5" thickBot="1">
      <c r="A5" s="72"/>
      <c r="B5" s="76"/>
      <c r="C5" s="73" t="s">
        <v>2</v>
      </c>
      <c r="D5" s="4" t="s">
        <v>3</v>
      </c>
      <c r="E5" s="5" t="s">
        <v>4</v>
      </c>
    </row>
    <row r="6" spans="1:5" ht="25.5">
      <c r="A6" s="70" t="s">
        <v>5</v>
      </c>
      <c r="B6" s="77" t="s">
        <v>6</v>
      </c>
      <c r="C6" s="74">
        <f>C7+C8+C9+C10</f>
        <v>0</v>
      </c>
      <c r="D6" s="38">
        <f>D7+D8+D9+D10</f>
        <v>0</v>
      </c>
      <c r="E6" s="37">
        <f>E7+E8+E9+E10</f>
        <v>0</v>
      </c>
    </row>
    <row r="7" spans="1:5" ht="12.75">
      <c r="A7" s="52" t="s">
        <v>7</v>
      </c>
      <c r="B7" s="67" t="s">
        <v>51</v>
      </c>
      <c r="C7" s="40">
        <f>+D7+E7</f>
        <v>0</v>
      </c>
      <c r="D7" s="41">
        <v>0</v>
      </c>
      <c r="E7" s="42">
        <v>0</v>
      </c>
    </row>
    <row r="8" spans="1:5" ht="12.75">
      <c r="A8" s="53" t="s">
        <v>8</v>
      </c>
      <c r="B8" s="68" t="s">
        <v>52</v>
      </c>
      <c r="C8" s="44">
        <f>+D8+E8</f>
        <v>0</v>
      </c>
      <c r="D8" s="45">
        <v>0</v>
      </c>
      <c r="E8" s="46">
        <v>0</v>
      </c>
    </row>
    <row r="9" spans="1:5" ht="12.75">
      <c r="A9" s="53" t="s">
        <v>9</v>
      </c>
      <c r="B9" s="68" t="s">
        <v>53</v>
      </c>
      <c r="C9" s="44">
        <f>+D9+E9</f>
        <v>0</v>
      </c>
      <c r="D9" s="44">
        <v>0</v>
      </c>
      <c r="E9" s="47">
        <v>0</v>
      </c>
    </row>
    <row r="10" spans="1:5" ht="13.5" thickBot="1">
      <c r="A10" s="56" t="s">
        <v>10</v>
      </c>
      <c r="B10" s="69" t="s">
        <v>54</v>
      </c>
      <c r="C10" s="49">
        <f>+D10+E10</f>
        <v>0</v>
      </c>
      <c r="D10" s="50">
        <v>0</v>
      </c>
      <c r="E10" s="51">
        <v>0</v>
      </c>
    </row>
    <row r="11" spans="1:5" ht="25.5">
      <c r="A11" s="6" t="s">
        <v>11</v>
      </c>
      <c r="B11" s="93" t="s">
        <v>12</v>
      </c>
      <c r="C11" s="78">
        <f>C12+C13+C14+C15+C16+C17</f>
        <v>0</v>
      </c>
      <c r="D11" s="25">
        <f>D12+D13+D14+D15+D16+D17</f>
        <v>0</v>
      </c>
      <c r="E11" s="32">
        <f>E12+E13+E14+E15+E16+E17</f>
        <v>0</v>
      </c>
    </row>
    <row r="12" spans="1:5" ht="12.75">
      <c r="A12" s="52" t="s">
        <v>13</v>
      </c>
      <c r="B12" s="39" t="s">
        <v>45</v>
      </c>
      <c r="C12" s="40">
        <f aca="true" t="shared" si="0" ref="C12:C17">+D12+E12</f>
        <v>0</v>
      </c>
      <c r="D12" s="41">
        <v>0</v>
      </c>
      <c r="E12" s="42">
        <v>0</v>
      </c>
    </row>
    <row r="13" spans="1:5" ht="12.75">
      <c r="A13" s="53" t="s">
        <v>14</v>
      </c>
      <c r="B13" s="43" t="s">
        <v>46</v>
      </c>
      <c r="C13" s="44">
        <f t="shared" si="0"/>
        <v>0</v>
      </c>
      <c r="D13" s="45">
        <v>0</v>
      </c>
      <c r="E13" s="46">
        <v>0</v>
      </c>
    </row>
    <row r="14" spans="1:5" ht="12.75">
      <c r="A14" s="53" t="s">
        <v>15</v>
      </c>
      <c r="B14" s="43" t="s">
        <v>47</v>
      </c>
      <c r="C14" s="44">
        <f t="shared" si="0"/>
        <v>0</v>
      </c>
      <c r="D14" s="44">
        <v>0</v>
      </c>
      <c r="E14" s="47">
        <v>0</v>
      </c>
    </row>
    <row r="15" spans="1:5" ht="12.75">
      <c r="A15" s="53" t="s">
        <v>16</v>
      </c>
      <c r="B15" s="43" t="s">
        <v>48</v>
      </c>
      <c r="C15" s="44">
        <f t="shared" si="0"/>
        <v>0</v>
      </c>
      <c r="D15" s="45">
        <v>0</v>
      </c>
      <c r="E15" s="46">
        <v>0</v>
      </c>
    </row>
    <row r="16" spans="1:5" ht="12.75">
      <c r="A16" s="53" t="s">
        <v>17</v>
      </c>
      <c r="B16" s="43" t="s">
        <v>49</v>
      </c>
      <c r="C16" s="44">
        <f t="shared" si="0"/>
        <v>0</v>
      </c>
      <c r="D16" s="44">
        <v>0</v>
      </c>
      <c r="E16" s="47">
        <v>0</v>
      </c>
    </row>
    <row r="17" spans="1:5" ht="13.5" thickBot="1">
      <c r="A17" s="56" t="s">
        <v>18</v>
      </c>
      <c r="B17" s="48" t="s">
        <v>50</v>
      </c>
      <c r="C17" s="81">
        <f t="shared" si="0"/>
        <v>0</v>
      </c>
      <c r="D17" s="57">
        <v>0</v>
      </c>
      <c r="E17" s="58">
        <v>0</v>
      </c>
    </row>
    <row r="18" spans="1:5" ht="26.25" thickBot="1">
      <c r="A18" s="12" t="s">
        <v>35</v>
      </c>
      <c r="B18" s="94" t="s">
        <v>19</v>
      </c>
      <c r="C18" s="82">
        <f>C6+C11</f>
        <v>0</v>
      </c>
      <c r="D18" s="26">
        <f>D6+D11</f>
        <v>0</v>
      </c>
      <c r="E18" s="33">
        <f>E6+E11</f>
        <v>0</v>
      </c>
    </row>
    <row r="19" spans="1:5" ht="25.5">
      <c r="A19" s="13" t="s">
        <v>31</v>
      </c>
      <c r="B19" s="95" t="s">
        <v>20</v>
      </c>
      <c r="C19" s="83">
        <f>C20+C21+C22</f>
        <v>0</v>
      </c>
      <c r="D19" s="27">
        <f>D20+D21+D22</f>
        <v>0</v>
      </c>
      <c r="E19" s="34">
        <f>E20+E21+E22</f>
        <v>0</v>
      </c>
    </row>
    <row r="20" spans="1:5" ht="12.75">
      <c r="A20" s="52" t="s">
        <v>32</v>
      </c>
      <c r="B20" s="39" t="s">
        <v>42</v>
      </c>
      <c r="C20" s="79">
        <f>+D20+E20</f>
        <v>0</v>
      </c>
      <c r="D20" s="41">
        <v>0</v>
      </c>
      <c r="E20" s="42">
        <v>0</v>
      </c>
    </row>
    <row r="21" spans="1:5" ht="12.75">
      <c r="A21" s="53" t="s">
        <v>33</v>
      </c>
      <c r="B21" s="43" t="s">
        <v>43</v>
      </c>
      <c r="C21" s="80">
        <f>+D21+E21</f>
        <v>0</v>
      </c>
      <c r="D21" s="45">
        <v>0</v>
      </c>
      <c r="E21" s="46">
        <v>0</v>
      </c>
    </row>
    <row r="22" spans="1:5" ht="13.5" thickBot="1">
      <c r="A22" s="59" t="s">
        <v>34</v>
      </c>
      <c r="B22" s="60" t="s">
        <v>44</v>
      </c>
      <c r="C22" s="84">
        <f>+D22+E22</f>
        <v>0</v>
      </c>
      <c r="D22" s="61">
        <v>0</v>
      </c>
      <c r="E22" s="62">
        <v>0</v>
      </c>
    </row>
    <row r="23" spans="1:5" ht="39.75" thickBot="1" thickTop="1">
      <c r="A23" s="14" t="s">
        <v>36</v>
      </c>
      <c r="B23" s="96" t="s">
        <v>21</v>
      </c>
      <c r="C23" s="85">
        <f>C18+C19</f>
        <v>0</v>
      </c>
      <c r="D23" s="30">
        <f>D18+D19</f>
        <v>0</v>
      </c>
      <c r="E23" s="35">
        <f>E18+E19</f>
        <v>0</v>
      </c>
    </row>
    <row r="24" spans="1:5" ht="14.25" thickBot="1" thickTop="1">
      <c r="A24" s="15" t="s">
        <v>37</v>
      </c>
      <c r="B24" s="97" t="s">
        <v>23</v>
      </c>
      <c r="C24" s="86">
        <f>+D24+E24</f>
        <v>48</v>
      </c>
      <c r="D24" s="16">
        <v>24</v>
      </c>
      <c r="E24" s="17">
        <v>24</v>
      </c>
    </row>
    <row r="25" spans="1:5" ht="12.75">
      <c r="A25" s="6" t="s">
        <v>22</v>
      </c>
      <c r="B25" s="98" t="s">
        <v>25</v>
      </c>
      <c r="C25" s="87">
        <f>C26+C27</f>
        <v>4054</v>
      </c>
      <c r="D25" s="23">
        <f>D26+D27</f>
        <v>1947</v>
      </c>
      <c r="E25" s="24">
        <f>E26+E27</f>
        <v>2107</v>
      </c>
    </row>
    <row r="26" spans="1:5" ht="12.75">
      <c r="A26" s="63" t="s">
        <v>38</v>
      </c>
      <c r="B26" s="64" t="s">
        <v>40</v>
      </c>
      <c r="C26" s="88">
        <f>+D26+E26</f>
        <v>3944</v>
      </c>
      <c r="D26" s="65">
        <v>1892</v>
      </c>
      <c r="E26" s="66">
        <v>2052</v>
      </c>
    </row>
    <row r="27" spans="1:5" ht="13.5" thickBot="1">
      <c r="A27" s="31" t="s">
        <v>39</v>
      </c>
      <c r="B27" s="99" t="s">
        <v>41</v>
      </c>
      <c r="C27" s="89">
        <f>+D27+E27</f>
        <v>110</v>
      </c>
      <c r="D27" s="22">
        <v>55</v>
      </c>
      <c r="E27" s="36">
        <v>55</v>
      </c>
    </row>
    <row r="28" spans="1:5" ht="38.25">
      <c r="A28" s="13" t="s">
        <v>24</v>
      </c>
      <c r="B28" s="95" t="s">
        <v>57</v>
      </c>
      <c r="C28" s="90">
        <f>C29+C30</f>
        <v>0</v>
      </c>
      <c r="D28" s="28">
        <f>D29+D30</f>
        <v>0</v>
      </c>
      <c r="E28" s="29">
        <f>E29+E30</f>
        <v>0</v>
      </c>
    </row>
    <row r="29" spans="1:5" ht="12.75">
      <c r="A29" s="52" t="s">
        <v>55</v>
      </c>
      <c r="B29" s="39" t="s">
        <v>26</v>
      </c>
      <c r="C29" s="79">
        <f>+D29+E29</f>
        <v>0</v>
      </c>
      <c r="D29" s="41"/>
      <c r="E29" s="42"/>
    </row>
    <row r="30" spans="1:5" ht="13.5" thickBot="1">
      <c r="A30" s="18" t="s">
        <v>56</v>
      </c>
      <c r="B30" s="100" t="s">
        <v>27</v>
      </c>
      <c r="C30" s="91">
        <f>+D30+E30</f>
        <v>0</v>
      </c>
      <c r="D30" s="10"/>
      <c r="E30" s="11"/>
    </row>
    <row r="31" spans="1:5" ht="25.5">
      <c r="A31" s="13" t="s">
        <v>28</v>
      </c>
      <c r="B31" s="95" t="s">
        <v>58</v>
      </c>
      <c r="C31" s="90">
        <f>C32+C33</f>
        <v>0</v>
      </c>
      <c r="D31" s="28">
        <f>D32+D33</f>
        <v>0</v>
      </c>
      <c r="E31" s="29">
        <f>E32+E33</f>
        <v>0</v>
      </c>
    </row>
    <row r="32" spans="1:5" ht="12.75">
      <c r="A32" s="52" t="s">
        <v>29</v>
      </c>
      <c r="B32" s="39" t="s">
        <v>26</v>
      </c>
      <c r="C32" s="79">
        <f>+D32+E32</f>
        <v>0</v>
      </c>
      <c r="D32" s="41"/>
      <c r="E32" s="42"/>
    </row>
    <row r="33" spans="1:5" ht="13.5" thickBot="1">
      <c r="A33" s="19" t="s">
        <v>30</v>
      </c>
      <c r="B33" s="101" t="s">
        <v>27</v>
      </c>
      <c r="C33" s="92">
        <f>+D33+E33</f>
        <v>0</v>
      </c>
      <c r="D33" s="20"/>
      <c r="E33" s="21"/>
    </row>
    <row r="34" spans="1:5" ht="18.75" thickTop="1">
      <c r="A34" s="121" t="s">
        <v>59</v>
      </c>
      <c r="B34" s="121"/>
      <c r="C34" s="121"/>
      <c r="D34" s="121"/>
      <c r="E34" s="121"/>
    </row>
  </sheetData>
  <sheetProtection/>
  <mergeCells count="2">
    <mergeCell ref="A2:C2"/>
    <mergeCell ref="A34:E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2012-03-22T11:55:22Z</cp:lastPrinted>
  <dcterms:created xsi:type="dcterms:W3CDTF">2000-03-28T13:58:19Z</dcterms:created>
  <dcterms:modified xsi:type="dcterms:W3CDTF">2022-05-03T09:48:11Z</dcterms:modified>
  <cp:category/>
  <cp:version/>
  <cp:contentType/>
  <cp:contentStatus/>
</cp:coreProperties>
</file>